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（合格）2023年公开（考" sheetId="1" r:id="rId1"/>
  </sheets>
  <definedNames>
    <definedName name="_xlnm.Print_Titles" localSheetId="0">'（合格）2023年公开（考'!$3:$3</definedName>
  </definedNames>
  <calcPr fullCalcOnLoad="1"/>
</workbook>
</file>

<file path=xl/sharedStrings.xml><?xml version="1.0" encoding="utf-8"?>
<sst xmlns="http://schemas.openxmlformats.org/spreadsheetml/2006/main" count="172" uniqueCount="40">
  <si>
    <t>序号</t>
  </si>
  <si>
    <t>报考岗位</t>
  </si>
  <si>
    <t>姓名</t>
  </si>
  <si>
    <t>0101_放射诊断科学科带头人</t>
  </si>
  <si>
    <t>0103_健康医学科学科带头人</t>
  </si>
  <si>
    <t>0104_呼吸内科骨干医师</t>
  </si>
  <si>
    <t>0107_肛肠病科骨干医师</t>
  </si>
  <si>
    <t>0109_医疗保健科骨干医师</t>
  </si>
  <si>
    <t>0110_皮肤科骨干医师</t>
  </si>
  <si>
    <t>0112_神经外科医师1</t>
  </si>
  <si>
    <t>0118_护理技术骨干</t>
  </si>
  <si>
    <t>0119_党务管理骨干</t>
  </si>
  <si>
    <t>0120_信息技术管理骨干</t>
  </si>
  <si>
    <t>0122_消化内科医师</t>
  </si>
  <si>
    <t>0125_医疗保健科医师</t>
  </si>
  <si>
    <t>0126_健康医学科医师</t>
  </si>
  <si>
    <t>0127_口腔科医师</t>
  </si>
  <si>
    <t>0128_康复医学科医师2</t>
  </si>
  <si>
    <t>0130_内分泌代谢科医师</t>
  </si>
  <si>
    <t>0132_神经内科医师</t>
  </si>
  <si>
    <t>0136_中医科医师</t>
  </si>
  <si>
    <t>0137_心脏外科医师</t>
  </si>
  <si>
    <t>0138_血管外科医师</t>
  </si>
  <si>
    <t>0141_乳腺甲状腺外科医师</t>
  </si>
  <si>
    <t>0143_麻醉科医师</t>
  </si>
  <si>
    <t>0148_急诊科医师</t>
  </si>
  <si>
    <t>0152_临床营养科医师</t>
  </si>
  <si>
    <t>0154_超声医学科医师</t>
  </si>
  <si>
    <t>0155_功能科医师</t>
  </si>
  <si>
    <t>0158_康复技师</t>
  </si>
  <si>
    <t>0159_放射技师</t>
  </si>
  <si>
    <t>0160_药学部药师</t>
  </si>
  <si>
    <t>0161_检验技师</t>
  </si>
  <si>
    <t>0162_病理科技术员</t>
  </si>
  <si>
    <t>0163_护士</t>
  </si>
  <si>
    <t>0164_办公室管理岗</t>
  </si>
  <si>
    <t>考察情况</t>
  </si>
  <si>
    <t>合格</t>
  </si>
  <si>
    <t>海口市人民医院2023年公开（考核）招聘事业单位工作人员第一批考察结果汇总表</t>
  </si>
  <si>
    <t>附件2：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</si>
</sst>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b/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3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6"/>
  <sheetViews>
    <sheetView tabSelected="1" zoomScale="85" zoomScaleNormal="85" workbookViewId="0" topLeftCell="A1">
      <pane ySplit="3" topLeftCell="A79" activePane="bottomLeft" state="frozen"/>
      <selection pane="topLeft" activeCell="A2" sqref="A2"/>
      <selection pane="bottomLeft" activeCell="C77" sqref="C77"/>
    </sheetView>
  </sheetViews>
  <sheetFormatPr defaultColWidth="9.140625" defaultRowHeight="34.5" customHeight="1"/>
  <cols>
    <col min="1" max="1" width="12.28125" style="3" customWidth="1"/>
    <col min="2" max="2" width="29.8515625" style="3" customWidth="1"/>
    <col min="3" max="3" width="21.00390625" style="3" customWidth="1"/>
    <col min="4" max="4" width="20.28125" style="3" customWidth="1"/>
    <col min="5" max="16384" width="9.00390625" style="3" customWidth="1"/>
  </cols>
  <sheetData>
    <row r="1" ht="21" customHeight="1">
      <c r="A1" s="8" t="s">
        <v>39</v>
      </c>
    </row>
    <row r="2" spans="1:4" ht="54" customHeight="1">
      <c r="A2" s="9" t="s">
        <v>38</v>
      </c>
      <c r="B2" s="9"/>
      <c r="C2" s="9"/>
      <c r="D2" s="9"/>
    </row>
    <row r="3" spans="1:4" s="1" customFormat="1" ht="34.5" customHeight="1">
      <c r="A3" s="4" t="s">
        <v>0</v>
      </c>
      <c r="B3" s="4" t="s">
        <v>1</v>
      </c>
      <c r="C3" s="4" t="s">
        <v>2</v>
      </c>
      <c r="D3" s="6" t="s">
        <v>36</v>
      </c>
    </row>
    <row r="4" spans="1:4" ht="30" customHeight="1">
      <c r="A4" s="7">
        <v>1</v>
      </c>
      <c r="B4" s="7" t="s">
        <v>3</v>
      </c>
      <c r="C4" s="7" t="str">
        <f>"尹建忠"</f>
        <v>尹建忠</v>
      </c>
      <c r="D4" s="5" t="s">
        <v>37</v>
      </c>
    </row>
    <row r="5" spans="1:4" ht="30" customHeight="1">
      <c r="A5" s="7">
        <v>2</v>
      </c>
      <c r="B5" s="7" t="s">
        <v>4</v>
      </c>
      <c r="C5" s="7" t="str">
        <f>"卢玮"</f>
        <v>卢玮</v>
      </c>
      <c r="D5" s="5" t="s">
        <v>37</v>
      </c>
    </row>
    <row r="6" spans="1:4" ht="30" customHeight="1">
      <c r="A6" s="7">
        <v>3</v>
      </c>
      <c r="B6" s="7" t="s">
        <v>5</v>
      </c>
      <c r="C6" s="7" t="str">
        <f>"符沙沙"</f>
        <v>符沙沙</v>
      </c>
      <c r="D6" s="5" t="s">
        <v>37</v>
      </c>
    </row>
    <row r="7" spans="1:4" ht="30" customHeight="1">
      <c r="A7" s="7">
        <v>4</v>
      </c>
      <c r="B7" s="7" t="s">
        <v>6</v>
      </c>
      <c r="C7" s="7" t="str">
        <f>"麦文豪"</f>
        <v>麦文豪</v>
      </c>
      <c r="D7" s="5" t="s">
        <v>37</v>
      </c>
    </row>
    <row r="8" spans="1:4" ht="30" customHeight="1">
      <c r="A8" s="7">
        <v>5</v>
      </c>
      <c r="B8" s="7" t="s">
        <v>7</v>
      </c>
      <c r="C8" s="7" t="str">
        <f>"郭林旺"</f>
        <v>郭林旺</v>
      </c>
      <c r="D8" s="5" t="s">
        <v>37</v>
      </c>
    </row>
    <row r="9" spans="1:4" ht="30" customHeight="1">
      <c r="A9" s="7">
        <v>6</v>
      </c>
      <c r="B9" s="7" t="s">
        <v>8</v>
      </c>
      <c r="C9" s="7" t="str">
        <f>"王丽"</f>
        <v>王丽</v>
      </c>
      <c r="D9" s="5" t="s">
        <v>37</v>
      </c>
    </row>
    <row r="10" spans="1:4" s="2" customFormat="1" ht="30" customHeight="1">
      <c r="A10" s="7">
        <v>7</v>
      </c>
      <c r="B10" s="7" t="s">
        <v>9</v>
      </c>
      <c r="C10" s="7" t="str">
        <f>"汤宏"</f>
        <v>汤宏</v>
      </c>
      <c r="D10" s="5" t="s">
        <v>37</v>
      </c>
    </row>
    <row r="11" spans="1:4" ht="30" customHeight="1">
      <c r="A11" s="7">
        <v>8</v>
      </c>
      <c r="B11" s="7" t="s">
        <v>10</v>
      </c>
      <c r="C11" s="7" t="str">
        <f>"刘维康"</f>
        <v>刘维康</v>
      </c>
      <c r="D11" s="5" t="s">
        <v>37</v>
      </c>
    </row>
    <row r="12" spans="1:4" ht="30" customHeight="1">
      <c r="A12" s="7">
        <v>9</v>
      </c>
      <c r="B12" s="7" t="s">
        <v>10</v>
      </c>
      <c r="C12" s="7" t="str">
        <f>"李娇云"</f>
        <v>李娇云</v>
      </c>
      <c r="D12" s="5" t="s">
        <v>37</v>
      </c>
    </row>
    <row r="13" spans="1:4" ht="30" customHeight="1">
      <c r="A13" s="7">
        <v>10</v>
      </c>
      <c r="B13" s="7" t="s">
        <v>10</v>
      </c>
      <c r="C13" s="7" t="str">
        <f>"周玉"</f>
        <v>周玉</v>
      </c>
      <c r="D13" s="5" t="s">
        <v>37</v>
      </c>
    </row>
    <row r="14" spans="1:4" ht="30" customHeight="1">
      <c r="A14" s="7">
        <v>11</v>
      </c>
      <c r="B14" s="7" t="s">
        <v>11</v>
      </c>
      <c r="C14" s="7" t="str">
        <f>"辜文君"</f>
        <v>辜文君</v>
      </c>
      <c r="D14" s="5" t="s">
        <v>37</v>
      </c>
    </row>
    <row r="15" spans="1:4" ht="30" customHeight="1">
      <c r="A15" s="7">
        <v>12</v>
      </c>
      <c r="B15" s="7" t="s">
        <v>12</v>
      </c>
      <c r="C15" s="7" t="str">
        <f>"张琳琳"</f>
        <v>张琳琳</v>
      </c>
      <c r="D15" s="5" t="s">
        <v>37</v>
      </c>
    </row>
    <row r="16" spans="1:4" ht="30" customHeight="1">
      <c r="A16" s="7">
        <v>13</v>
      </c>
      <c r="B16" s="7" t="s">
        <v>13</v>
      </c>
      <c r="C16" s="7" t="str">
        <f>"何彩虹"</f>
        <v>何彩虹</v>
      </c>
      <c r="D16" s="5" t="s">
        <v>37</v>
      </c>
    </row>
    <row r="17" spans="1:4" ht="30" customHeight="1">
      <c r="A17" s="7">
        <v>14</v>
      </c>
      <c r="B17" s="7" t="s">
        <v>14</v>
      </c>
      <c r="C17" s="7" t="str">
        <f>"邢静"</f>
        <v>邢静</v>
      </c>
      <c r="D17" s="5" t="s">
        <v>37</v>
      </c>
    </row>
    <row r="18" spans="1:4" ht="30" customHeight="1">
      <c r="A18" s="7">
        <v>15</v>
      </c>
      <c r="B18" s="7" t="s">
        <v>15</v>
      </c>
      <c r="C18" s="7" t="str">
        <f>"韩惠仙"</f>
        <v>韩惠仙</v>
      </c>
      <c r="D18" s="5" t="s">
        <v>37</v>
      </c>
    </row>
    <row r="19" spans="1:4" ht="30" customHeight="1">
      <c r="A19" s="7">
        <v>16</v>
      </c>
      <c r="B19" s="7" t="s">
        <v>15</v>
      </c>
      <c r="C19" s="7" t="str">
        <f>"林正梅"</f>
        <v>林正梅</v>
      </c>
      <c r="D19" s="5" t="s">
        <v>37</v>
      </c>
    </row>
    <row r="20" spans="1:4" ht="30" customHeight="1">
      <c r="A20" s="7">
        <v>17</v>
      </c>
      <c r="B20" s="7" t="s">
        <v>16</v>
      </c>
      <c r="C20" s="7" t="str">
        <f>"李文妙"</f>
        <v>李文妙</v>
      </c>
      <c r="D20" s="5" t="s">
        <v>37</v>
      </c>
    </row>
    <row r="21" spans="1:4" ht="30" customHeight="1">
      <c r="A21" s="7">
        <v>18</v>
      </c>
      <c r="B21" s="7" t="s">
        <v>16</v>
      </c>
      <c r="C21" s="7" t="str">
        <f>"杨晨希"</f>
        <v>杨晨希</v>
      </c>
      <c r="D21" s="5" t="s">
        <v>37</v>
      </c>
    </row>
    <row r="22" spans="1:4" ht="30" customHeight="1">
      <c r="A22" s="7">
        <v>19</v>
      </c>
      <c r="B22" s="7" t="s">
        <v>16</v>
      </c>
      <c r="C22" s="7" t="str">
        <f>"潘蕾"</f>
        <v>潘蕾</v>
      </c>
      <c r="D22" s="5" t="s">
        <v>37</v>
      </c>
    </row>
    <row r="23" spans="1:4" ht="30" customHeight="1">
      <c r="A23" s="7">
        <v>20</v>
      </c>
      <c r="B23" s="7" t="s">
        <v>16</v>
      </c>
      <c r="C23" s="7" t="str">
        <f>"刘春丽"</f>
        <v>刘春丽</v>
      </c>
      <c r="D23" s="5" t="s">
        <v>37</v>
      </c>
    </row>
    <row r="24" spans="1:4" ht="30" customHeight="1">
      <c r="A24" s="7">
        <v>21</v>
      </c>
      <c r="B24" s="7" t="s">
        <v>17</v>
      </c>
      <c r="C24" s="7" t="str">
        <f>"李彬彬"</f>
        <v>李彬彬</v>
      </c>
      <c r="D24" s="5" t="s">
        <v>37</v>
      </c>
    </row>
    <row r="25" spans="1:4" ht="30" customHeight="1">
      <c r="A25" s="7">
        <v>22</v>
      </c>
      <c r="B25" s="7" t="s">
        <v>18</v>
      </c>
      <c r="C25" s="7" t="str">
        <f>"黄辛欣"</f>
        <v>黄辛欣</v>
      </c>
      <c r="D25" s="5" t="s">
        <v>37</v>
      </c>
    </row>
    <row r="26" spans="1:4" ht="30" customHeight="1">
      <c r="A26" s="7">
        <v>23</v>
      </c>
      <c r="B26" s="7" t="s">
        <v>19</v>
      </c>
      <c r="C26" s="7" t="str">
        <f>"云天"</f>
        <v>云天</v>
      </c>
      <c r="D26" s="5" t="s">
        <v>37</v>
      </c>
    </row>
    <row r="27" spans="1:4" ht="30" customHeight="1">
      <c r="A27" s="7">
        <v>24</v>
      </c>
      <c r="B27" s="7" t="s">
        <v>19</v>
      </c>
      <c r="C27" s="7" t="str">
        <f>"韩初虹"</f>
        <v>韩初虹</v>
      </c>
      <c r="D27" s="5" t="s">
        <v>37</v>
      </c>
    </row>
    <row r="28" spans="1:4" ht="30" customHeight="1">
      <c r="A28" s="7">
        <v>25</v>
      </c>
      <c r="B28" s="7" t="s">
        <v>19</v>
      </c>
      <c r="C28" s="7" t="str">
        <f>"何声扬"</f>
        <v>何声扬</v>
      </c>
      <c r="D28" s="5" t="s">
        <v>37</v>
      </c>
    </row>
    <row r="29" spans="1:4" ht="30" customHeight="1">
      <c r="A29" s="7">
        <v>26</v>
      </c>
      <c r="B29" s="7" t="s">
        <v>19</v>
      </c>
      <c r="C29" s="7" t="str">
        <f>"王强"</f>
        <v>王强</v>
      </c>
      <c r="D29" s="5" t="s">
        <v>37</v>
      </c>
    </row>
    <row r="30" spans="1:4" ht="30" customHeight="1">
      <c r="A30" s="7">
        <v>27</v>
      </c>
      <c r="B30" s="7" t="s">
        <v>20</v>
      </c>
      <c r="C30" s="7" t="str">
        <f>"陈元阔"</f>
        <v>陈元阔</v>
      </c>
      <c r="D30" s="5" t="s">
        <v>37</v>
      </c>
    </row>
    <row r="31" spans="1:4" ht="30" customHeight="1">
      <c r="A31" s="7">
        <v>28</v>
      </c>
      <c r="B31" s="7" t="s">
        <v>21</v>
      </c>
      <c r="C31" s="7" t="str">
        <f>"王训凯"</f>
        <v>王训凯</v>
      </c>
      <c r="D31" s="5" t="s">
        <v>37</v>
      </c>
    </row>
    <row r="32" spans="1:4" ht="30" customHeight="1">
      <c r="A32" s="7">
        <v>29</v>
      </c>
      <c r="B32" s="7" t="s">
        <v>22</v>
      </c>
      <c r="C32" s="7" t="str">
        <f>"薛海龙"</f>
        <v>薛海龙</v>
      </c>
      <c r="D32" s="5" t="s">
        <v>37</v>
      </c>
    </row>
    <row r="33" spans="1:4" ht="30" customHeight="1">
      <c r="A33" s="7">
        <v>30</v>
      </c>
      <c r="B33" s="7" t="s">
        <v>23</v>
      </c>
      <c r="C33" s="7" t="str">
        <f>"邓铖"</f>
        <v>邓铖</v>
      </c>
      <c r="D33" s="5" t="s">
        <v>37</v>
      </c>
    </row>
    <row r="34" spans="1:4" ht="30" customHeight="1">
      <c r="A34" s="7">
        <v>31</v>
      </c>
      <c r="B34" s="7" t="s">
        <v>24</v>
      </c>
      <c r="C34" s="7" t="str">
        <f>"苏定胜"</f>
        <v>苏定胜</v>
      </c>
      <c r="D34" s="5" t="s">
        <v>37</v>
      </c>
    </row>
    <row r="35" spans="1:4" ht="30" customHeight="1">
      <c r="A35" s="7">
        <v>32</v>
      </c>
      <c r="B35" s="7" t="s">
        <v>25</v>
      </c>
      <c r="C35" s="7" t="str">
        <f>"苏剑飞"</f>
        <v>苏剑飞</v>
      </c>
      <c r="D35" s="5" t="s">
        <v>37</v>
      </c>
    </row>
    <row r="36" spans="1:4" ht="30" customHeight="1">
      <c r="A36" s="7">
        <v>33</v>
      </c>
      <c r="B36" s="7" t="s">
        <v>26</v>
      </c>
      <c r="C36" s="7" t="str">
        <f>"陈世宇"</f>
        <v>陈世宇</v>
      </c>
      <c r="D36" s="5" t="s">
        <v>37</v>
      </c>
    </row>
    <row r="37" spans="1:4" ht="30" customHeight="1">
      <c r="A37" s="7">
        <v>34</v>
      </c>
      <c r="B37" s="7" t="s">
        <v>27</v>
      </c>
      <c r="C37" s="7" t="str">
        <f>"杨暖"</f>
        <v>杨暖</v>
      </c>
      <c r="D37" s="5" t="s">
        <v>37</v>
      </c>
    </row>
    <row r="38" spans="1:4" ht="30" customHeight="1">
      <c r="A38" s="7">
        <v>35</v>
      </c>
      <c r="B38" s="7" t="s">
        <v>27</v>
      </c>
      <c r="C38" s="7" t="str">
        <f>"殷承日"</f>
        <v>殷承日</v>
      </c>
      <c r="D38" s="5" t="s">
        <v>37</v>
      </c>
    </row>
    <row r="39" spans="1:4" ht="30" customHeight="1">
      <c r="A39" s="7">
        <v>36</v>
      </c>
      <c r="B39" s="7" t="s">
        <v>28</v>
      </c>
      <c r="C39" s="7" t="str">
        <f>"劳芬"</f>
        <v>劳芬</v>
      </c>
      <c r="D39" s="5" t="s">
        <v>37</v>
      </c>
    </row>
    <row r="40" spans="1:4" ht="30" customHeight="1">
      <c r="A40" s="7">
        <v>37</v>
      </c>
      <c r="B40" s="7" t="s">
        <v>29</v>
      </c>
      <c r="C40" s="7" t="str">
        <f>"何惜"</f>
        <v>何惜</v>
      </c>
      <c r="D40" s="5" t="s">
        <v>37</v>
      </c>
    </row>
    <row r="41" spans="1:4" ht="30" customHeight="1">
      <c r="A41" s="7">
        <v>38</v>
      </c>
      <c r="B41" s="7" t="s">
        <v>30</v>
      </c>
      <c r="C41" s="7" t="str">
        <f>"刘克辉"</f>
        <v>刘克辉</v>
      </c>
      <c r="D41" s="5" t="s">
        <v>37</v>
      </c>
    </row>
    <row r="42" spans="1:4" ht="30" customHeight="1">
      <c r="A42" s="7">
        <v>39</v>
      </c>
      <c r="B42" s="7" t="s">
        <v>30</v>
      </c>
      <c r="C42" s="7" t="str">
        <f>"林婉"</f>
        <v>林婉</v>
      </c>
      <c r="D42" s="5" t="s">
        <v>37</v>
      </c>
    </row>
    <row r="43" spans="1:4" ht="30" customHeight="1">
      <c r="A43" s="7">
        <v>40</v>
      </c>
      <c r="B43" s="7" t="s">
        <v>31</v>
      </c>
      <c r="C43" s="7" t="str">
        <f>"纪翠芳"</f>
        <v>纪翠芳</v>
      </c>
      <c r="D43" s="5" t="s">
        <v>37</v>
      </c>
    </row>
    <row r="44" spans="1:4" ht="30" customHeight="1">
      <c r="A44" s="7">
        <v>41</v>
      </c>
      <c r="B44" s="7" t="s">
        <v>31</v>
      </c>
      <c r="C44" s="7" t="str">
        <f>"王语靓"</f>
        <v>王语靓</v>
      </c>
      <c r="D44" s="5" t="s">
        <v>37</v>
      </c>
    </row>
    <row r="45" spans="1:4" ht="30" customHeight="1">
      <c r="A45" s="7">
        <v>42</v>
      </c>
      <c r="B45" s="7" t="s">
        <v>31</v>
      </c>
      <c r="C45" s="7" t="str">
        <f>"曾玮"</f>
        <v>曾玮</v>
      </c>
      <c r="D45" s="5" t="s">
        <v>37</v>
      </c>
    </row>
    <row r="46" spans="1:4" ht="30" customHeight="1">
      <c r="A46" s="7">
        <v>43</v>
      </c>
      <c r="B46" s="7" t="s">
        <v>31</v>
      </c>
      <c r="C46" s="7" t="str">
        <f>"吴平"</f>
        <v>吴平</v>
      </c>
      <c r="D46" s="5" t="s">
        <v>37</v>
      </c>
    </row>
    <row r="47" spans="1:4" ht="30" customHeight="1">
      <c r="A47" s="7">
        <v>44</v>
      </c>
      <c r="B47" s="7" t="s">
        <v>32</v>
      </c>
      <c r="C47" s="7" t="str">
        <f>"陈丽旧"</f>
        <v>陈丽旧</v>
      </c>
      <c r="D47" s="5" t="s">
        <v>37</v>
      </c>
    </row>
    <row r="48" spans="1:4" ht="30" customHeight="1">
      <c r="A48" s="7">
        <v>45</v>
      </c>
      <c r="B48" s="7" t="s">
        <v>32</v>
      </c>
      <c r="C48" s="7" t="str">
        <f>"高元慧"</f>
        <v>高元慧</v>
      </c>
      <c r="D48" s="5" t="s">
        <v>37</v>
      </c>
    </row>
    <row r="49" spans="1:4" ht="30" customHeight="1">
      <c r="A49" s="7">
        <v>46</v>
      </c>
      <c r="B49" s="7" t="s">
        <v>33</v>
      </c>
      <c r="C49" s="7" t="str">
        <f>"王祎萌"</f>
        <v>王祎萌</v>
      </c>
      <c r="D49" s="5" t="s">
        <v>37</v>
      </c>
    </row>
    <row r="50" spans="1:4" ht="30" customHeight="1">
      <c r="A50" s="7">
        <v>47</v>
      </c>
      <c r="B50" s="7" t="s">
        <v>34</v>
      </c>
      <c r="C50" s="7" t="str">
        <f>"许慧"</f>
        <v>许慧</v>
      </c>
      <c r="D50" s="5" t="s">
        <v>37</v>
      </c>
    </row>
    <row r="51" spans="1:4" ht="30" customHeight="1">
      <c r="A51" s="7">
        <v>48</v>
      </c>
      <c r="B51" s="7" t="s">
        <v>34</v>
      </c>
      <c r="C51" s="7" t="str">
        <f>"谭瑶"</f>
        <v>谭瑶</v>
      </c>
      <c r="D51" s="5" t="s">
        <v>37</v>
      </c>
    </row>
    <row r="52" spans="1:4" ht="30" customHeight="1">
      <c r="A52" s="7">
        <v>49</v>
      </c>
      <c r="B52" s="7" t="s">
        <v>34</v>
      </c>
      <c r="C52" s="7" t="str">
        <f>"钱琴"</f>
        <v>钱琴</v>
      </c>
      <c r="D52" s="5" t="s">
        <v>37</v>
      </c>
    </row>
    <row r="53" spans="1:4" ht="30" customHeight="1">
      <c r="A53" s="7">
        <v>50</v>
      </c>
      <c r="B53" s="7" t="s">
        <v>34</v>
      </c>
      <c r="C53" s="7" t="str">
        <f>"吴培梨"</f>
        <v>吴培梨</v>
      </c>
      <c r="D53" s="5" t="s">
        <v>37</v>
      </c>
    </row>
    <row r="54" spans="1:4" ht="30" customHeight="1">
      <c r="A54" s="7">
        <v>51</v>
      </c>
      <c r="B54" s="7" t="s">
        <v>34</v>
      </c>
      <c r="C54" s="7" t="str">
        <f>"翁珍惠"</f>
        <v>翁珍惠</v>
      </c>
      <c r="D54" s="5" t="s">
        <v>37</v>
      </c>
    </row>
    <row r="55" spans="1:4" ht="30" customHeight="1">
      <c r="A55" s="7">
        <v>52</v>
      </c>
      <c r="B55" s="7" t="s">
        <v>34</v>
      </c>
      <c r="C55" s="7" t="str">
        <f>"方梦"</f>
        <v>方梦</v>
      </c>
      <c r="D55" s="5" t="s">
        <v>37</v>
      </c>
    </row>
    <row r="56" spans="1:4" ht="30" customHeight="1">
      <c r="A56" s="7">
        <v>53</v>
      </c>
      <c r="B56" s="7" t="s">
        <v>34</v>
      </c>
      <c r="C56" s="7" t="str">
        <f>"王小慧"</f>
        <v>王小慧</v>
      </c>
      <c r="D56" s="5" t="s">
        <v>37</v>
      </c>
    </row>
    <row r="57" spans="1:4" ht="30" customHeight="1">
      <c r="A57" s="7">
        <v>54</v>
      </c>
      <c r="B57" s="7" t="s">
        <v>34</v>
      </c>
      <c r="C57" s="7" t="str">
        <f>"黄园园"</f>
        <v>黄园园</v>
      </c>
      <c r="D57" s="5" t="s">
        <v>37</v>
      </c>
    </row>
    <row r="58" spans="1:4" ht="30" customHeight="1">
      <c r="A58" s="7">
        <v>55</v>
      </c>
      <c r="B58" s="7" t="s">
        <v>34</v>
      </c>
      <c r="C58" s="7" t="str">
        <f>"李秀珠"</f>
        <v>李秀珠</v>
      </c>
      <c r="D58" s="5" t="s">
        <v>37</v>
      </c>
    </row>
    <row r="59" spans="1:4" ht="30" customHeight="1">
      <c r="A59" s="7">
        <v>56</v>
      </c>
      <c r="B59" s="7" t="s">
        <v>34</v>
      </c>
      <c r="C59" s="7" t="str">
        <f>"赵娜"</f>
        <v>赵娜</v>
      </c>
      <c r="D59" s="5" t="s">
        <v>37</v>
      </c>
    </row>
    <row r="60" spans="1:4" ht="30" customHeight="1">
      <c r="A60" s="7">
        <v>57</v>
      </c>
      <c r="B60" s="7" t="s">
        <v>34</v>
      </c>
      <c r="C60" s="7" t="str">
        <f>"林亚娇"</f>
        <v>林亚娇</v>
      </c>
      <c r="D60" s="5" t="s">
        <v>37</v>
      </c>
    </row>
    <row r="61" spans="1:4" ht="30" customHeight="1">
      <c r="A61" s="7">
        <v>58</v>
      </c>
      <c r="B61" s="7" t="s">
        <v>34</v>
      </c>
      <c r="C61" s="7" t="str">
        <f>"吴炆穗"</f>
        <v>吴炆穗</v>
      </c>
      <c r="D61" s="5" t="s">
        <v>37</v>
      </c>
    </row>
    <row r="62" spans="1:4" ht="30" customHeight="1">
      <c r="A62" s="7">
        <v>59</v>
      </c>
      <c r="B62" s="7" t="s">
        <v>34</v>
      </c>
      <c r="C62" s="7" t="str">
        <f>"王玉川"</f>
        <v>王玉川</v>
      </c>
      <c r="D62" s="5" t="s">
        <v>37</v>
      </c>
    </row>
    <row r="63" spans="1:4" ht="30" customHeight="1">
      <c r="A63" s="7">
        <v>60</v>
      </c>
      <c r="B63" s="7" t="s">
        <v>34</v>
      </c>
      <c r="C63" s="7" t="str">
        <f>"陈英爽"</f>
        <v>陈英爽</v>
      </c>
      <c r="D63" s="5" t="s">
        <v>37</v>
      </c>
    </row>
    <row r="64" spans="1:4" ht="30" customHeight="1">
      <c r="A64" s="7">
        <v>61</v>
      </c>
      <c r="B64" s="7" t="s">
        <v>34</v>
      </c>
      <c r="C64" s="7" t="str">
        <f>"林芳宇"</f>
        <v>林芳宇</v>
      </c>
      <c r="D64" s="5" t="s">
        <v>37</v>
      </c>
    </row>
    <row r="65" spans="1:4" ht="30" customHeight="1">
      <c r="A65" s="7">
        <v>62</v>
      </c>
      <c r="B65" s="7" t="s">
        <v>34</v>
      </c>
      <c r="C65" s="7" t="str">
        <f>"卓青娥"</f>
        <v>卓青娥</v>
      </c>
      <c r="D65" s="5" t="s">
        <v>37</v>
      </c>
    </row>
    <row r="66" spans="1:4" ht="30" customHeight="1">
      <c r="A66" s="7">
        <v>63</v>
      </c>
      <c r="B66" s="7" t="s">
        <v>34</v>
      </c>
      <c r="C66" s="7" t="str">
        <f>"何敏"</f>
        <v>何敏</v>
      </c>
      <c r="D66" s="5" t="s">
        <v>37</v>
      </c>
    </row>
    <row r="67" spans="1:4" ht="30" customHeight="1">
      <c r="A67" s="7">
        <v>64</v>
      </c>
      <c r="B67" s="7" t="s">
        <v>34</v>
      </c>
      <c r="C67" s="7" t="str">
        <f>"高雨娇"</f>
        <v>高雨娇</v>
      </c>
      <c r="D67" s="5" t="s">
        <v>37</v>
      </c>
    </row>
    <row r="68" spans="1:4" ht="30" customHeight="1">
      <c r="A68" s="7">
        <v>65</v>
      </c>
      <c r="B68" s="7" t="s">
        <v>34</v>
      </c>
      <c r="C68" s="7" t="str">
        <f>"唐蕾"</f>
        <v>唐蕾</v>
      </c>
      <c r="D68" s="5" t="s">
        <v>37</v>
      </c>
    </row>
    <row r="69" spans="1:4" ht="30" customHeight="1">
      <c r="A69" s="7">
        <v>66</v>
      </c>
      <c r="B69" s="7" t="s">
        <v>34</v>
      </c>
      <c r="C69" s="7" t="str">
        <f>"黄蕾"</f>
        <v>黄蕾</v>
      </c>
      <c r="D69" s="5" t="s">
        <v>37</v>
      </c>
    </row>
    <row r="70" spans="1:4" ht="30" customHeight="1">
      <c r="A70" s="7">
        <v>67</v>
      </c>
      <c r="B70" s="7" t="s">
        <v>34</v>
      </c>
      <c r="C70" s="7" t="str">
        <f>"王碧霞"</f>
        <v>王碧霞</v>
      </c>
      <c r="D70" s="5" t="s">
        <v>37</v>
      </c>
    </row>
    <row r="71" spans="1:4" ht="30" customHeight="1">
      <c r="A71" s="7">
        <v>68</v>
      </c>
      <c r="B71" s="7" t="s">
        <v>34</v>
      </c>
      <c r="C71" s="7" t="str">
        <f>"蔡娇娜"</f>
        <v>蔡娇娜</v>
      </c>
      <c r="D71" s="5" t="s">
        <v>37</v>
      </c>
    </row>
    <row r="72" spans="1:4" ht="30" customHeight="1">
      <c r="A72" s="7">
        <v>69</v>
      </c>
      <c r="B72" s="7" t="s">
        <v>34</v>
      </c>
      <c r="C72" s="7" t="str">
        <f>"官小芳"</f>
        <v>官小芳</v>
      </c>
      <c r="D72" s="5" t="s">
        <v>37</v>
      </c>
    </row>
    <row r="73" spans="1:4" ht="30" customHeight="1">
      <c r="A73" s="7">
        <v>70</v>
      </c>
      <c r="B73" s="7" t="s">
        <v>34</v>
      </c>
      <c r="C73" s="7" t="str">
        <f>"雷新新"</f>
        <v>雷新新</v>
      </c>
      <c r="D73" s="5" t="s">
        <v>37</v>
      </c>
    </row>
    <row r="74" spans="1:4" ht="30" customHeight="1">
      <c r="A74" s="7">
        <v>71</v>
      </c>
      <c r="B74" s="7" t="s">
        <v>34</v>
      </c>
      <c r="C74" s="7" t="str">
        <f>"欧赛玉"</f>
        <v>欧赛玉</v>
      </c>
      <c r="D74" s="5" t="s">
        <v>37</v>
      </c>
    </row>
    <row r="75" spans="1:4" ht="30" customHeight="1">
      <c r="A75" s="7">
        <v>72</v>
      </c>
      <c r="B75" s="7" t="s">
        <v>34</v>
      </c>
      <c r="C75" s="7" t="str">
        <f>"颜栖栖"</f>
        <v>颜栖栖</v>
      </c>
      <c r="D75" s="5" t="s">
        <v>37</v>
      </c>
    </row>
    <row r="76" spans="1:4" ht="30" customHeight="1">
      <c r="A76" s="7">
        <v>73</v>
      </c>
      <c r="B76" s="7" t="s">
        <v>34</v>
      </c>
      <c r="C76" s="7" t="str">
        <f>"王家莉"</f>
        <v>王家莉</v>
      </c>
      <c r="D76" s="5" t="s">
        <v>37</v>
      </c>
    </row>
    <row r="77" spans="1:4" ht="30" customHeight="1">
      <c r="A77" s="7">
        <v>74</v>
      </c>
      <c r="B77" s="7" t="s">
        <v>34</v>
      </c>
      <c r="C77" s="7" t="str">
        <f>"占吉和"</f>
        <v>占吉和</v>
      </c>
      <c r="D77" s="5" t="s">
        <v>37</v>
      </c>
    </row>
    <row r="78" spans="1:4" ht="30" customHeight="1">
      <c r="A78" s="7">
        <v>75</v>
      </c>
      <c r="B78" s="7" t="s">
        <v>34</v>
      </c>
      <c r="C78" s="7" t="str">
        <f>"文雯"</f>
        <v>文雯</v>
      </c>
      <c r="D78" s="5" t="s">
        <v>37</v>
      </c>
    </row>
    <row r="79" spans="1:4" ht="30" customHeight="1">
      <c r="A79" s="7">
        <v>76</v>
      </c>
      <c r="B79" s="7" t="s">
        <v>34</v>
      </c>
      <c r="C79" s="7" t="str">
        <f>"金颜"</f>
        <v>金颜</v>
      </c>
      <c r="D79" s="5" t="s">
        <v>37</v>
      </c>
    </row>
    <row r="80" spans="1:4" ht="30" customHeight="1">
      <c r="A80" s="7">
        <v>77</v>
      </c>
      <c r="B80" s="7" t="s">
        <v>34</v>
      </c>
      <c r="C80" s="7" t="str">
        <f>"李婧"</f>
        <v>李婧</v>
      </c>
      <c r="D80" s="5" t="s">
        <v>37</v>
      </c>
    </row>
    <row r="81" spans="1:4" ht="30" customHeight="1">
      <c r="A81" s="7">
        <v>78</v>
      </c>
      <c r="B81" s="7" t="s">
        <v>34</v>
      </c>
      <c r="C81" s="7" t="str">
        <f>"张丹丹"</f>
        <v>张丹丹</v>
      </c>
      <c r="D81" s="5" t="s">
        <v>37</v>
      </c>
    </row>
    <row r="82" spans="1:4" ht="30" customHeight="1">
      <c r="A82" s="7">
        <v>79</v>
      </c>
      <c r="B82" s="7" t="s">
        <v>34</v>
      </c>
      <c r="C82" s="7" t="str">
        <f>"叶丽娜"</f>
        <v>叶丽娜</v>
      </c>
      <c r="D82" s="5" t="s">
        <v>37</v>
      </c>
    </row>
    <row r="83" spans="1:4" ht="30" customHeight="1">
      <c r="A83" s="7">
        <v>80</v>
      </c>
      <c r="B83" s="7" t="s">
        <v>34</v>
      </c>
      <c r="C83" s="7" t="str">
        <f>"李林霞"</f>
        <v>李林霞</v>
      </c>
      <c r="D83" s="5" t="s">
        <v>37</v>
      </c>
    </row>
    <row r="84" spans="1:4" ht="30" customHeight="1">
      <c r="A84" s="7">
        <v>81</v>
      </c>
      <c r="B84" s="7" t="s">
        <v>34</v>
      </c>
      <c r="C84" s="7" t="str">
        <f>"叶玲"</f>
        <v>叶玲</v>
      </c>
      <c r="D84" s="5" t="s">
        <v>37</v>
      </c>
    </row>
    <row r="85" spans="1:4" ht="30" customHeight="1">
      <c r="A85" s="7">
        <v>82</v>
      </c>
      <c r="B85" s="7" t="s">
        <v>35</v>
      </c>
      <c r="C85" s="7" t="str">
        <f>"李金泽"</f>
        <v>李金泽</v>
      </c>
      <c r="D85" s="5" t="s">
        <v>37</v>
      </c>
    </row>
    <row r="86" spans="1:4" ht="30" customHeight="1">
      <c r="A86" s="7">
        <v>83</v>
      </c>
      <c r="B86" s="7" t="s">
        <v>35</v>
      </c>
      <c r="C86" s="7" t="str">
        <f>"陈文媛"</f>
        <v>陈文媛</v>
      </c>
      <c r="D86" s="5" t="s">
        <v>37</v>
      </c>
    </row>
  </sheetData>
  <sheetProtection password="E9DF" sheet="1"/>
  <mergeCells count="1">
    <mergeCell ref="A2:D2"/>
  </mergeCells>
  <conditionalFormatting sqref="C4:C86">
    <cfRule type="duplicateValues" priority="40" dxfId="0">
      <formula>AND(COUNTIF($C$4:$C$86,C4)&gt;1,NOT(ISBLANK(C4)))</formula>
    </cfRule>
  </conditionalFormatting>
  <printOptions/>
  <pageMargins left="0.7480314960629921" right="0.7480314960629921" top="0.69" bottom="0.38" header="0.33" footer="0.2"/>
  <pageSetup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2023-09-27T02:59:08Z</cp:lastPrinted>
  <dcterms:created xsi:type="dcterms:W3CDTF">2023-07-17T03:57:42Z</dcterms:created>
  <dcterms:modified xsi:type="dcterms:W3CDTF">2023-09-27T08:16:21Z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049DCE03E70A4FB1B5F9831420BAB428_13</vt:lpwstr>
  </property>
  <property fmtid="{D5CDD505-2E9C-101B-9397-08002B2CF9AE}" pid="3" name="KSOProductBuildVer">
    <vt:lpwstr>2052-11.1.0.14309</vt:lpwstr>
  </property>
</Properties>
</file>